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5480" windowHeight="11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Sheet1!$A$1:$S$16</definedName>
  </definedNames>
  <calcPr calcId="124519" fullPrecision="0" concurrentManualCount="2"/>
</workbook>
</file>

<file path=xl/calcChain.xml><?xml version="1.0" encoding="utf-8"?>
<calcChain xmlns="http://schemas.openxmlformats.org/spreadsheetml/2006/main">
  <c r="G6" i="1"/>
  <c r="Q15"/>
  <c r="G15"/>
  <c r="D15"/>
  <c r="Q14"/>
  <c r="G14"/>
  <c r="D14"/>
  <c r="H14" s="1"/>
  <c r="R14" s="1"/>
  <c r="Q13"/>
  <c r="K13"/>
  <c r="G13"/>
  <c r="D13"/>
  <c r="R13" s="1"/>
  <c r="Q12"/>
  <c r="G12"/>
  <c r="D12"/>
  <c r="Q11"/>
  <c r="K11"/>
  <c r="G11"/>
  <c r="D11"/>
  <c r="Q10"/>
  <c r="K10"/>
  <c r="G10"/>
  <c r="D10"/>
  <c r="Q9"/>
  <c r="K9"/>
  <c r="G9"/>
  <c r="D9"/>
  <c r="Q8"/>
  <c r="G8"/>
  <c r="D8"/>
  <c r="H8" s="1"/>
  <c r="R8" s="1"/>
  <c r="Q7"/>
  <c r="K7"/>
  <c r="G7"/>
  <c r="D7"/>
  <c r="H7" s="1"/>
  <c r="R7" s="1"/>
  <c r="Q6"/>
  <c r="K6"/>
  <c r="D6"/>
  <c r="R6" l="1"/>
  <c r="R9"/>
  <c r="R10"/>
  <c r="H11"/>
  <c r="R11" s="1"/>
  <c r="H12"/>
  <c r="R12" s="1"/>
  <c r="H15"/>
  <c r="R15" s="1"/>
</calcChain>
</file>

<file path=xl/sharedStrings.xml><?xml version="1.0" encoding="utf-8"?>
<sst xmlns="http://schemas.openxmlformats.org/spreadsheetml/2006/main" count="57" uniqueCount="36">
  <si>
    <t>出栏
任务数</t>
  </si>
  <si>
    <t>创建任务数</t>
  </si>
  <si>
    <t>实际
完成
数</t>
  </si>
  <si>
    <t>安里镇</t>
  </si>
  <si>
    <t>∕</t>
  </si>
  <si>
    <t>赵庄镇</t>
  </si>
  <si>
    <t>寺前镇</t>
  </si>
  <si>
    <t>庄头镇</t>
  </si>
  <si>
    <t>韦庄镇</t>
  </si>
  <si>
    <t>王庄镇</t>
  </si>
  <si>
    <t>冯原镇</t>
  </si>
  <si>
    <t>/</t>
  </si>
  <si>
    <t>交道镇</t>
  </si>
  <si>
    <t>尧头镇</t>
  </si>
  <si>
    <t>小计得分</t>
    <phoneticPr fontId="1" type="noConversion"/>
  </si>
  <si>
    <t>小计
得分</t>
    <phoneticPr fontId="3" type="noConversion"/>
  </si>
  <si>
    <t>存栏
任务数</t>
    <phoneticPr fontId="1" type="noConversion"/>
  </si>
  <si>
    <t>小计
得分</t>
    <phoneticPr fontId="1" type="noConversion"/>
  </si>
  <si>
    <t>排名</t>
    <phoneticPr fontId="1" type="noConversion"/>
  </si>
  <si>
    <t>新建畜禽规模养殖场
100分</t>
    <phoneticPr fontId="1" type="noConversion"/>
  </si>
  <si>
    <t>生猪存出栏 
100分</t>
    <phoneticPr fontId="1" type="noConversion"/>
  </si>
  <si>
    <t>新建现代
畜牧业园区100分</t>
    <phoneticPr fontId="1" type="noConversion"/>
  </si>
  <si>
    <t>畜牧业
招商引资
100分</t>
    <phoneticPr fontId="1" type="noConversion"/>
  </si>
  <si>
    <t>实际
完成
数</t>
    <phoneticPr fontId="1" type="noConversion"/>
  </si>
  <si>
    <t>城关街道</t>
    <phoneticPr fontId="10" type="noConversion"/>
  </si>
  <si>
    <t>实际
存栏数</t>
    <phoneticPr fontId="1" type="noConversion"/>
  </si>
  <si>
    <t>实际
出栏数</t>
    <phoneticPr fontId="1" type="noConversion"/>
  </si>
  <si>
    <t>存栏
得分
(50分)</t>
    <phoneticPr fontId="1" type="noConversion"/>
  </si>
  <si>
    <t>出栏
得分
(50分)</t>
    <phoneticPr fontId="1" type="noConversion"/>
  </si>
  <si>
    <t>创建
任务
数</t>
    <phoneticPr fontId="1" type="noConversion"/>
  </si>
  <si>
    <t>目标
任务</t>
    <phoneticPr fontId="1" type="noConversion"/>
  </si>
  <si>
    <t>综合
得分</t>
    <phoneticPr fontId="1" type="noConversion"/>
  </si>
  <si>
    <r>
      <rPr>
        <b/>
        <sz val="10"/>
        <color theme="1"/>
        <rFont val="宋体"/>
        <family val="2"/>
        <charset val="134"/>
        <scheme val="minor"/>
      </rPr>
      <t xml:space="preserve">    </t>
    </r>
    <r>
      <rPr>
        <b/>
        <sz val="10"/>
        <color theme="1"/>
        <rFont val="宋体"/>
        <family val="3"/>
        <charset val="134"/>
        <scheme val="minor"/>
      </rPr>
      <t>说明：</t>
    </r>
    <r>
      <rPr>
        <sz val="10"/>
        <color theme="1"/>
        <rFont val="宋体"/>
        <family val="3"/>
        <charset val="134"/>
        <scheme val="minor"/>
      </rPr>
      <t>1.</t>
    </r>
    <r>
      <rPr>
        <sz val="10"/>
        <color theme="1"/>
        <rFont val="宋体"/>
        <family val="2"/>
        <charset val="134"/>
        <scheme val="minor"/>
      </rPr>
      <t>存栏得分=实际存栏量/存栏任务数*50；出栏得分=实际出栏量/出栏任务数*50；新建畜禽规模养殖场得分=实际完成数/创建任务数*100；新建现代畜牧业园区得分=实际完成数/创建任务数*100；畜牧业招商引资得分=实际完成/目标任务*100。2.各镇（街道）综合得分=各项目标任务得分之和/项目数。</t>
    </r>
    <phoneticPr fontId="1" type="noConversion"/>
  </si>
  <si>
    <t>单位：头、个、万元</t>
    <phoneticPr fontId="1" type="noConversion"/>
  </si>
  <si>
    <t xml:space="preserve">     
     项目
 单位</t>
    <phoneticPr fontId="1" type="noConversion"/>
  </si>
  <si>
    <t>上半年各镇（街道）畜牧产业发展考核通报表</t>
    <phoneticPr fontId="3" type="noConversion"/>
  </si>
</sst>
</file>

<file path=xl/styles.xml><?xml version="1.0" encoding="utf-8"?>
<styleSheet xmlns="http://schemas.openxmlformats.org/spreadsheetml/2006/main">
  <numFmts count="4">
    <numFmt numFmtId="176" formatCode="0.00_);[Red]\(0.00\)"/>
    <numFmt numFmtId="177" formatCode="0.00_ "/>
    <numFmt numFmtId="178" formatCode="0_ "/>
    <numFmt numFmtId="179" formatCode="0;[Red]0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name val="仿宋_GB2312"/>
      <family val="3"/>
      <charset val="134"/>
    </font>
    <font>
      <sz val="18"/>
      <name val="方正小标宋简体"/>
      <family val="3"/>
      <charset val="134"/>
    </font>
    <font>
      <sz val="18"/>
      <name val="方正小标宋简体"/>
      <family val="4"/>
      <charset val="134"/>
    </font>
    <font>
      <sz val="1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179" fontId="0" fillId="0" borderId="0" xfId="0" applyNumberFormat="1">
      <alignment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6" xfId="1" applyNumberFormat="1" applyFont="1" applyFill="1" applyBorder="1" applyAlignment="1">
      <alignment horizontal="center" vertical="center" wrapText="1"/>
    </xf>
    <xf numFmtId="178" fontId="8" fillId="0" borderId="6" xfId="1" applyNumberFormat="1" applyFont="1" applyFill="1" applyBorder="1" applyAlignment="1">
      <alignment horizontal="center" vertical="center" wrapText="1"/>
    </xf>
    <xf numFmtId="177" fontId="8" fillId="0" borderId="6" xfId="1" applyNumberFormat="1" applyFont="1" applyFill="1" applyBorder="1" applyAlignment="1">
      <alignment horizontal="center" vertical="center" wrapText="1"/>
    </xf>
    <xf numFmtId="176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177" fontId="8" fillId="0" borderId="2" xfId="1" applyNumberFormat="1" applyFont="1" applyFill="1" applyBorder="1" applyAlignment="1">
      <alignment horizontal="center" vertical="center" wrapText="1"/>
    </xf>
    <xf numFmtId="178" fontId="8" fillId="0" borderId="2" xfId="1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horizontal="center" vertical="center" wrapText="1"/>
    </xf>
    <xf numFmtId="0" fontId="9" fillId="0" borderId="6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176" fontId="15" fillId="0" borderId="2" xfId="1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3" fillId="0" borderId="0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horizontal="left" vertical="center" wrapText="1"/>
    </xf>
    <xf numFmtId="179" fontId="15" fillId="0" borderId="2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right" vertical="center"/>
    </xf>
  </cellXfs>
  <cellStyles count="2">
    <cellStyle name="常规" xfId="0" builtinId="0"/>
    <cellStyle name="常规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"/>
  <sheetViews>
    <sheetView tabSelected="1" view="pageBreakPreview" topLeftCell="C4" zoomScaleSheetLayoutView="100" workbookViewId="0">
      <selection activeCell="Q11" sqref="Q11"/>
    </sheetView>
  </sheetViews>
  <sheetFormatPr defaultColWidth="9" defaultRowHeight="13.5"/>
  <cols>
    <col min="1" max="1" width="10" customWidth="1"/>
    <col min="2" max="2" width="8.5" customWidth="1"/>
    <col min="3" max="3" width="7.875" customWidth="1"/>
    <col min="4" max="4" width="6.75" customWidth="1"/>
    <col min="5" max="5" width="8.5" customWidth="1"/>
    <col min="6" max="6" width="7.75" customWidth="1"/>
    <col min="7" max="7" width="6.875" customWidth="1"/>
    <col min="8" max="8" width="7.125" customWidth="1"/>
    <col min="9" max="10" width="6.375" customWidth="1"/>
    <col min="11" max="11" width="7.875" style="3" customWidth="1"/>
    <col min="12" max="13" width="5" customWidth="1"/>
    <col min="14" max="14" width="4.5" customWidth="1"/>
    <col min="15" max="16" width="5.875" customWidth="1"/>
    <col min="17" max="18" width="8.25" customWidth="1"/>
    <col min="19" max="19" width="4.75" customWidth="1"/>
  </cols>
  <sheetData>
    <row r="1" spans="1:19" ht="29.25" customHeight="1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15.75" customHeight="1">
      <c r="A2" s="24" t="s">
        <v>33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39.75" customHeight="1">
      <c r="A3" s="22" t="s">
        <v>34</v>
      </c>
      <c r="B3" s="17" t="s">
        <v>20</v>
      </c>
      <c r="C3" s="17"/>
      <c r="D3" s="17"/>
      <c r="E3" s="17"/>
      <c r="F3" s="17"/>
      <c r="G3" s="17"/>
      <c r="H3" s="17" t="s">
        <v>15</v>
      </c>
      <c r="I3" s="17" t="s">
        <v>19</v>
      </c>
      <c r="J3" s="17"/>
      <c r="K3" s="23" t="s">
        <v>17</v>
      </c>
      <c r="L3" s="17" t="s">
        <v>21</v>
      </c>
      <c r="M3" s="17"/>
      <c r="N3" s="17" t="s">
        <v>14</v>
      </c>
      <c r="O3" s="17" t="s">
        <v>22</v>
      </c>
      <c r="P3" s="17"/>
      <c r="Q3" s="17" t="s">
        <v>17</v>
      </c>
      <c r="R3" s="17" t="s">
        <v>31</v>
      </c>
      <c r="S3" s="17" t="s">
        <v>18</v>
      </c>
    </row>
    <row r="4" spans="1:19" ht="27" customHeight="1">
      <c r="A4" s="22"/>
      <c r="B4" s="17" t="s">
        <v>16</v>
      </c>
      <c r="C4" s="17" t="s">
        <v>25</v>
      </c>
      <c r="D4" s="17" t="s">
        <v>27</v>
      </c>
      <c r="E4" s="17" t="s">
        <v>0</v>
      </c>
      <c r="F4" s="17" t="s">
        <v>26</v>
      </c>
      <c r="G4" s="17" t="s">
        <v>28</v>
      </c>
      <c r="H4" s="17"/>
      <c r="I4" s="18" t="s">
        <v>29</v>
      </c>
      <c r="J4" s="18" t="s">
        <v>23</v>
      </c>
      <c r="K4" s="23"/>
      <c r="L4" s="17" t="s">
        <v>1</v>
      </c>
      <c r="M4" s="17" t="s">
        <v>2</v>
      </c>
      <c r="N4" s="17"/>
      <c r="O4" s="17" t="s">
        <v>30</v>
      </c>
      <c r="P4" s="17" t="s">
        <v>2</v>
      </c>
      <c r="Q4" s="17"/>
      <c r="R4" s="17"/>
      <c r="S4" s="17"/>
    </row>
    <row r="5" spans="1:19" ht="36" customHeight="1">
      <c r="A5" s="22"/>
      <c r="B5" s="17"/>
      <c r="C5" s="17"/>
      <c r="D5" s="17"/>
      <c r="E5" s="17"/>
      <c r="F5" s="17"/>
      <c r="G5" s="17"/>
      <c r="H5" s="17"/>
      <c r="I5" s="18"/>
      <c r="J5" s="18"/>
      <c r="K5" s="23"/>
      <c r="L5" s="17"/>
      <c r="M5" s="17"/>
      <c r="N5" s="17"/>
      <c r="O5" s="17"/>
      <c r="P5" s="17"/>
      <c r="Q5" s="17"/>
      <c r="R5" s="17"/>
      <c r="S5" s="17"/>
    </row>
    <row r="6" spans="1:19" s="1" customFormat="1" ht="27" customHeight="1">
      <c r="A6" s="15" t="s">
        <v>10</v>
      </c>
      <c r="B6" s="6">
        <v>120000</v>
      </c>
      <c r="C6" s="6">
        <v>104500</v>
      </c>
      <c r="D6" s="7">
        <f t="shared" ref="D6:D15" si="0">C6/B6*50</f>
        <v>43.54</v>
      </c>
      <c r="E6" s="6">
        <v>145000</v>
      </c>
      <c r="F6" s="6">
        <v>125000</v>
      </c>
      <c r="G6" s="7">
        <f>F6/E6*50</f>
        <v>43.1</v>
      </c>
      <c r="H6" s="8">
        <v>86.64</v>
      </c>
      <c r="I6" s="5">
        <v>3</v>
      </c>
      <c r="J6" s="5">
        <v>3</v>
      </c>
      <c r="K6" s="8">
        <f>J6/I6*100</f>
        <v>100</v>
      </c>
      <c r="L6" s="5" t="s">
        <v>4</v>
      </c>
      <c r="M6" s="5" t="s">
        <v>4</v>
      </c>
      <c r="N6" s="9" t="s">
        <v>4</v>
      </c>
      <c r="O6" s="10">
        <v>4350</v>
      </c>
      <c r="P6" s="6">
        <v>4000</v>
      </c>
      <c r="Q6" s="11">
        <f t="shared" ref="Q6:Q15" si="1">P6/O6*100</f>
        <v>91.95</v>
      </c>
      <c r="R6" s="7">
        <f>(H6+K6+Q6)/3</f>
        <v>92.86</v>
      </c>
      <c r="S6" s="4">
        <v>1</v>
      </c>
    </row>
    <row r="7" spans="1:19" s="2" customFormat="1" ht="27" customHeight="1">
      <c r="A7" s="16" t="s">
        <v>5</v>
      </c>
      <c r="B7" s="6">
        <v>120000</v>
      </c>
      <c r="C7" s="12">
        <v>100800</v>
      </c>
      <c r="D7" s="11">
        <f t="shared" si="0"/>
        <v>42</v>
      </c>
      <c r="E7" s="12">
        <v>145000</v>
      </c>
      <c r="F7" s="12">
        <v>120000</v>
      </c>
      <c r="G7" s="11">
        <f t="shared" ref="G7:G15" si="2">F7/E7*50</f>
        <v>41.38</v>
      </c>
      <c r="H7" s="8">
        <f t="shared" ref="H7:H15" si="3">D7+G7</f>
        <v>83.38</v>
      </c>
      <c r="I7" s="9">
        <v>3</v>
      </c>
      <c r="J7" s="9">
        <v>3</v>
      </c>
      <c r="K7" s="8">
        <f>J7/I7*100</f>
        <v>100</v>
      </c>
      <c r="L7" s="9">
        <v>1</v>
      </c>
      <c r="M7" s="9">
        <v>1</v>
      </c>
      <c r="N7" s="9">
        <v>100</v>
      </c>
      <c r="O7" s="10">
        <v>4350</v>
      </c>
      <c r="P7" s="6">
        <v>3800</v>
      </c>
      <c r="Q7" s="11">
        <f t="shared" si="1"/>
        <v>87.36</v>
      </c>
      <c r="R7" s="7">
        <f>(H7+K7+N7+Q7)/4</f>
        <v>92.69</v>
      </c>
      <c r="S7" s="4">
        <v>2</v>
      </c>
    </row>
    <row r="8" spans="1:19" s="1" customFormat="1" ht="27" customHeight="1">
      <c r="A8" s="16" t="s">
        <v>3</v>
      </c>
      <c r="B8" s="12">
        <v>80000</v>
      </c>
      <c r="C8" s="12">
        <v>64400</v>
      </c>
      <c r="D8" s="11">
        <f t="shared" si="0"/>
        <v>40.25</v>
      </c>
      <c r="E8" s="12">
        <v>100000</v>
      </c>
      <c r="F8" s="12">
        <v>80000</v>
      </c>
      <c r="G8" s="11">
        <f t="shared" si="2"/>
        <v>40</v>
      </c>
      <c r="H8" s="8">
        <f t="shared" si="3"/>
        <v>80.25</v>
      </c>
      <c r="I8" s="9">
        <v>3</v>
      </c>
      <c r="J8" s="9">
        <v>3</v>
      </c>
      <c r="K8" s="8">
        <v>100</v>
      </c>
      <c r="L8" s="9">
        <v>1</v>
      </c>
      <c r="M8" s="9">
        <v>1</v>
      </c>
      <c r="N8" s="9">
        <v>100</v>
      </c>
      <c r="O8" s="13">
        <v>3750</v>
      </c>
      <c r="P8" s="12">
        <v>3200</v>
      </c>
      <c r="Q8" s="11">
        <f t="shared" si="1"/>
        <v>85.33</v>
      </c>
      <c r="R8" s="7">
        <f>(H8+K8+N8+Q8)/4</f>
        <v>91.4</v>
      </c>
      <c r="S8" s="4">
        <v>3</v>
      </c>
    </row>
    <row r="9" spans="1:19" s="2" customFormat="1" ht="27" customHeight="1">
      <c r="A9" s="16" t="s">
        <v>9</v>
      </c>
      <c r="B9" s="12">
        <v>120000</v>
      </c>
      <c r="C9" s="12">
        <v>100500</v>
      </c>
      <c r="D9" s="11">
        <f t="shared" si="0"/>
        <v>41.88</v>
      </c>
      <c r="E9" s="12">
        <v>145000</v>
      </c>
      <c r="F9" s="12">
        <v>118000</v>
      </c>
      <c r="G9" s="11">
        <f t="shared" si="2"/>
        <v>40.69</v>
      </c>
      <c r="H9" s="8">
        <v>82.57</v>
      </c>
      <c r="I9" s="9">
        <v>3</v>
      </c>
      <c r="J9" s="9">
        <v>3</v>
      </c>
      <c r="K9" s="8">
        <f>J9/I9*100</f>
        <v>100</v>
      </c>
      <c r="L9" s="9">
        <v>1</v>
      </c>
      <c r="M9" s="9">
        <v>1</v>
      </c>
      <c r="N9" s="9">
        <v>100</v>
      </c>
      <c r="O9" s="13">
        <v>4350</v>
      </c>
      <c r="P9" s="12">
        <v>3600</v>
      </c>
      <c r="Q9" s="11">
        <f t="shared" si="1"/>
        <v>82.76</v>
      </c>
      <c r="R9" s="7">
        <f>(H9+K9+N9+Q9)/4</f>
        <v>91.33</v>
      </c>
      <c r="S9" s="4">
        <v>4</v>
      </c>
    </row>
    <row r="10" spans="1:19" s="1" customFormat="1" ht="27" customHeight="1">
      <c r="A10" s="16" t="s">
        <v>6</v>
      </c>
      <c r="B10" s="12">
        <v>120000</v>
      </c>
      <c r="C10" s="12">
        <v>99300</v>
      </c>
      <c r="D10" s="11">
        <f t="shared" si="0"/>
        <v>41.38</v>
      </c>
      <c r="E10" s="12">
        <v>145000</v>
      </c>
      <c r="F10" s="12">
        <v>122000</v>
      </c>
      <c r="G10" s="11">
        <f t="shared" si="2"/>
        <v>42.07</v>
      </c>
      <c r="H10" s="8">
        <v>83.45</v>
      </c>
      <c r="I10" s="9">
        <v>3</v>
      </c>
      <c r="J10" s="9">
        <v>3</v>
      </c>
      <c r="K10" s="8">
        <f>J10/I10*100</f>
        <v>100</v>
      </c>
      <c r="L10" s="9" t="s">
        <v>4</v>
      </c>
      <c r="M10" s="14" t="s">
        <v>4</v>
      </c>
      <c r="N10" s="14" t="s">
        <v>4</v>
      </c>
      <c r="O10" s="13">
        <v>4350</v>
      </c>
      <c r="P10" s="12">
        <v>3900</v>
      </c>
      <c r="Q10" s="11">
        <f t="shared" si="1"/>
        <v>89.66</v>
      </c>
      <c r="R10" s="7">
        <f t="shared" ref="R10:R15" si="4">(H10+K10+Q10)/3</f>
        <v>91.04</v>
      </c>
      <c r="S10" s="4">
        <v>5</v>
      </c>
    </row>
    <row r="11" spans="1:19" s="2" customFormat="1" ht="27" customHeight="1">
      <c r="A11" s="16" t="s">
        <v>12</v>
      </c>
      <c r="B11" s="12">
        <v>90000</v>
      </c>
      <c r="C11" s="12">
        <v>71600</v>
      </c>
      <c r="D11" s="11">
        <f t="shared" si="0"/>
        <v>39.78</v>
      </c>
      <c r="E11" s="12">
        <v>110000</v>
      </c>
      <c r="F11" s="12">
        <v>90000</v>
      </c>
      <c r="G11" s="11">
        <f t="shared" si="2"/>
        <v>40.909999999999997</v>
      </c>
      <c r="H11" s="8">
        <f t="shared" si="3"/>
        <v>80.69</v>
      </c>
      <c r="I11" s="9">
        <v>2</v>
      </c>
      <c r="J11" s="9">
        <v>2</v>
      </c>
      <c r="K11" s="8">
        <f>J11/I11*100</f>
        <v>100</v>
      </c>
      <c r="L11" s="9" t="s">
        <v>4</v>
      </c>
      <c r="M11" s="14" t="s">
        <v>4</v>
      </c>
      <c r="N11" s="14" t="s">
        <v>4</v>
      </c>
      <c r="O11" s="13">
        <v>3750</v>
      </c>
      <c r="P11" s="12">
        <v>3300</v>
      </c>
      <c r="Q11" s="11">
        <f t="shared" si="1"/>
        <v>88</v>
      </c>
      <c r="R11" s="7">
        <f t="shared" si="4"/>
        <v>89.56</v>
      </c>
      <c r="S11" s="4">
        <v>6</v>
      </c>
    </row>
    <row r="12" spans="1:19" s="2" customFormat="1" ht="27" customHeight="1">
      <c r="A12" s="16" t="s">
        <v>7</v>
      </c>
      <c r="B12" s="12">
        <v>100000</v>
      </c>
      <c r="C12" s="12">
        <v>80000</v>
      </c>
      <c r="D12" s="11">
        <f t="shared" si="0"/>
        <v>40</v>
      </c>
      <c r="E12" s="12">
        <v>130000</v>
      </c>
      <c r="F12" s="12">
        <v>105000</v>
      </c>
      <c r="G12" s="11">
        <f t="shared" si="2"/>
        <v>40.380000000000003</v>
      </c>
      <c r="H12" s="8">
        <f t="shared" si="3"/>
        <v>80.38</v>
      </c>
      <c r="I12" s="9">
        <v>3</v>
      </c>
      <c r="J12" s="9">
        <v>5</v>
      </c>
      <c r="K12" s="8">
        <v>100</v>
      </c>
      <c r="L12" s="9" t="s">
        <v>4</v>
      </c>
      <c r="M12" s="14" t="s">
        <v>4</v>
      </c>
      <c r="N12" s="14" t="s">
        <v>4</v>
      </c>
      <c r="O12" s="13">
        <v>4350</v>
      </c>
      <c r="P12" s="12">
        <v>3750</v>
      </c>
      <c r="Q12" s="11">
        <f t="shared" si="1"/>
        <v>86.21</v>
      </c>
      <c r="R12" s="7">
        <f t="shared" si="4"/>
        <v>88.86</v>
      </c>
      <c r="S12" s="4">
        <v>7</v>
      </c>
    </row>
    <row r="13" spans="1:19" s="2" customFormat="1" ht="27" customHeight="1">
      <c r="A13" s="16" t="s">
        <v>8</v>
      </c>
      <c r="B13" s="12">
        <v>110000</v>
      </c>
      <c r="C13" s="12">
        <v>89000</v>
      </c>
      <c r="D13" s="11">
        <f t="shared" si="0"/>
        <v>40.450000000000003</v>
      </c>
      <c r="E13" s="12">
        <v>134000</v>
      </c>
      <c r="F13" s="12">
        <v>105600</v>
      </c>
      <c r="G13" s="11">
        <f t="shared" si="2"/>
        <v>39.4</v>
      </c>
      <c r="H13" s="8">
        <v>79.849999999999994</v>
      </c>
      <c r="I13" s="9">
        <v>3</v>
      </c>
      <c r="J13" s="9">
        <v>3</v>
      </c>
      <c r="K13" s="8">
        <f>J13/I13*100</f>
        <v>100</v>
      </c>
      <c r="L13" s="9" t="s">
        <v>4</v>
      </c>
      <c r="M13" s="14" t="s">
        <v>4</v>
      </c>
      <c r="N13" s="14" t="s">
        <v>4</v>
      </c>
      <c r="O13" s="13">
        <v>4350</v>
      </c>
      <c r="P13" s="12">
        <v>3700</v>
      </c>
      <c r="Q13" s="11">
        <f t="shared" si="1"/>
        <v>85.06</v>
      </c>
      <c r="R13" s="7">
        <f t="shared" si="4"/>
        <v>88.3</v>
      </c>
      <c r="S13" s="4">
        <v>8</v>
      </c>
    </row>
    <row r="14" spans="1:19" ht="27" customHeight="1">
      <c r="A14" s="16" t="s">
        <v>24</v>
      </c>
      <c r="B14" s="12">
        <v>20000</v>
      </c>
      <c r="C14" s="12">
        <v>15000</v>
      </c>
      <c r="D14" s="11">
        <f t="shared" si="0"/>
        <v>37.5</v>
      </c>
      <c r="E14" s="12">
        <v>23000</v>
      </c>
      <c r="F14" s="12">
        <v>18900</v>
      </c>
      <c r="G14" s="11">
        <f t="shared" si="2"/>
        <v>41.09</v>
      </c>
      <c r="H14" s="8">
        <f t="shared" si="3"/>
        <v>78.59</v>
      </c>
      <c r="I14" s="9">
        <v>1</v>
      </c>
      <c r="J14" s="9">
        <v>1</v>
      </c>
      <c r="K14" s="8">
        <v>100</v>
      </c>
      <c r="L14" s="9" t="s">
        <v>11</v>
      </c>
      <c r="M14" s="14" t="s">
        <v>4</v>
      </c>
      <c r="N14" s="14" t="s">
        <v>4</v>
      </c>
      <c r="O14" s="9">
        <v>1200</v>
      </c>
      <c r="P14" s="12">
        <v>1000</v>
      </c>
      <c r="Q14" s="11">
        <f t="shared" si="1"/>
        <v>83.33</v>
      </c>
      <c r="R14" s="7">
        <f t="shared" si="4"/>
        <v>87.31</v>
      </c>
      <c r="S14" s="4">
        <v>9</v>
      </c>
    </row>
    <row r="15" spans="1:19" ht="27" customHeight="1">
      <c r="A15" s="16" t="s">
        <v>13</v>
      </c>
      <c r="B15" s="12">
        <v>20000</v>
      </c>
      <c r="C15" s="12">
        <v>14700</v>
      </c>
      <c r="D15" s="11">
        <f t="shared" si="0"/>
        <v>36.75</v>
      </c>
      <c r="E15" s="12">
        <v>23000</v>
      </c>
      <c r="F15" s="12">
        <v>19100</v>
      </c>
      <c r="G15" s="11">
        <f t="shared" si="2"/>
        <v>41.52</v>
      </c>
      <c r="H15" s="8">
        <f t="shared" si="3"/>
        <v>78.27</v>
      </c>
      <c r="I15" s="9">
        <v>1</v>
      </c>
      <c r="J15" s="9">
        <v>1</v>
      </c>
      <c r="K15" s="8">
        <v>100</v>
      </c>
      <c r="L15" s="9" t="s">
        <v>4</v>
      </c>
      <c r="M15" s="14" t="s">
        <v>4</v>
      </c>
      <c r="N15" s="14" t="s">
        <v>4</v>
      </c>
      <c r="O15" s="9">
        <v>1200</v>
      </c>
      <c r="P15" s="12">
        <v>1000</v>
      </c>
      <c r="Q15" s="11">
        <f t="shared" si="1"/>
        <v>83.33</v>
      </c>
      <c r="R15" s="7">
        <f t="shared" si="4"/>
        <v>87.2</v>
      </c>
      <c r="S15" s="4">
        <v>10</v>
      </c>
    </row>
    <row r="16" spans="1:19" ht="30" customHeight="1">
      <c r="A16" s="19" t="s">
        <v>32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</sheetData>
  <mergeCells count="26">
    <mergeCell ref="A16:S16"/>
    <mergeCell ref="A1:S1"/>
    <mergeCell ref="A3:A5"/>
    <mergeCell ref="B3:G3"/>
    <mergeCell ref="H3:H5"/>
    <mergeCell ref="I3:J3"/>
    <mergeCell ref="K3:K5"/>
    <mergeCell ref="L3:M3"/>
    <mergeCell ref="N3:N5"/>
    <mergeCell ref="O3:P3"/>
    <mergeCell ref="Q3:Q5"/>
    <mergeCell ref="R3:R5"/>
    <mergeCell ref="B4:B5"/>
    <mergeCell ref="C4:C5"/>
    <mergeCell ref="D4:D5"/>
    <mergeCell ref="A2:S2"/>
    <mergeCell ref="S3:S5"/>
    <mergeCell ref="E4:E5"/>
    <mergeCell ref="F4:F5"/>
    <mergeCell ref="G4:G5"/>
    <mergeCell ref="I4:I5"/>
    <mergeCell ref="P4:P5"/>
    <mergeCell ref="J4:J5"/>
    <mergeCell ref="L4:L5"/>
    <mergeCell ref="M4:M5"/>
    <mergeCell ref="O4:O5"/>
  </mergeCells>
  <phoneticPr fontId="1" type="noConversion"/>
  <printOptions horizontalCentered="1" verticalCentered="1"/>
  <pageMargins left="0.78740157480314965" right="0.78740157480314965" top="1.1811023622047245" bottom="0.78740157480314965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2016-07-22T00:04:41Z</dcterms:modified>
</cp:coreProperties>
</file>